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y studiów 2018-2019\"/>
    </mc:Choice>
  </mc:AlternateContent>
  <bookViews>
    <workbookView xWindow="0" yWindow="0" windowWidth="24000" windowHeight="9735"/>
  </bookViews>
  <sheets>
    <sheet name="IPS_stac_IIst" sheetId="1" r:id="rId1"/>
  </sheets>
  <definedNames>
    <definedName name="_xlnm.Print_Area" localSheetId="0">IPS_stac_IIst!$A$1:$J$40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I7" i="1"/>
  <c r="J7" i="1"/>
  <c r="J16" i="1" s="1"/>
  <c r="I8" i="1"/>
  <c r="J8" i="1"/>
  <c r="I9" i="1"/>
  <c r="J9" i="1"/>
  <c r="D10" i="1"/>
  <c r="I10" i="1"/>
  <c r="J10" i="1"/>
  <c r="I11" i="1"/>
  <c r="I16" i="1" s="1"/>
  <c r="J11" i="1"/>
  <c r="I12" i="1"/>
  <c r="J12" i="1"/>
  <c r="I13" i="1"/>
  <c r="J13" i="1"/>
  <c r="I14" i="1"/>
  <c r="J14" i="1"/>
  <c r="I15" i="1"/>
  <c r="J15" i="1"/>
  <c r="B16" i="1"/>
  <c r="C16" i="1"/>
  <c r="D16" i="1"/>
  <c r="D37" i="1" s="1"/>
  <c r="F38" i="1" s="1"/>
  <c r="E16" i="1"/>
  <c r="F16" i="1"/>
  <c r="G16" i="1"/>
  <c r="H16" i="1"/>
  <c r="H37" i="1" s="1"/>
  <c r="H38" i="1" s="1"/>
  <c r="D18" i="1"/>
  <c r="I18" i="1"/>
  <c r="I27" i="1" s="1"/>
  <c r="J18" i="1"/>
  <c r="I19" i="1"/>
  <c r="J19" i="1"/>
  <c r="J27" i="1" s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B27" i="1"/>
  <c r="C27" i="1"/>
  <c r="D27" i="1"/>
  <c r="E27" i="1"/>
  <c r="F27" i="1"/>
  <c r="G27" i="1"/>
  <c r="H27" i="1"/>
  <c r="I29" i="1"/>
  <c r="I36" i="1" s="1"/>
  <c r="J29" i="1"/>
  <c r="J36" i="1" s="1"/>
  <c r="I30" i="1"/>
  <c r="J30" i="1"/>
  <c r="I31" i="1"/>
  <c r="J31" i="1"/>
  <c r="I32" i="1"/>
  <c r="J32" i="1"/>
  <c r="I33" i="1"/>
  <c r="J33" i="1"/>
  <c r="I34" i="1"/>
  <c r="J34" i="1"/>
  <c r="B36" i="1"/>
  <c r="C36" i="1"/>
  <c r="D36" i="1"/>
  <c r="E36" i="1"/>
  <c r="F36" i="1"/>
  <c r="G36" i="1"/>
  <c r="G37" i="1" s="1"/>
  <c r="G38" i="1" s="1"/>
  <c r="B37" i="1"/>
  <c r="C37" i="1"/>
  <c r="E37" i="1"/>
  <c r="F37" i="1"/>
  <c r="E38" i="1" l="1"/>
</calcChain>
</file>

<file path=xl/sharedStrings.xml><?xml version="1.0" encoding="utf-8"?>
<sst xmlns="http://schemas.openxmlformats.org/spreadsheetml/2006/main" count="73" uniqueCount="47">
  <si>
    <t xml:space="preserve">Zatwierdzony uchwałą Rady WIP w dniu  20.04.2018 </t>
  </si>
  <si>
    <t>Udział procentowy [%]</t>
  </si>
  <si>
    <t>Ogółem godzin w semestrach 1 - 3</t>
  </si>
  <si>
    <t xml:space="preserve">Σ   </t>
  </si>
  <si>
    <t>e</t>
  </si>
  <si>
    <t xml:space="preserve"> Praca dyplomowa i egzamin dyplomowy</t>
  </si>
  <si>
    <t>z</t>
  </si>
  <si>
    <t>Seminarium dyplomowe 2</t>
  </si>
  <si>
    <t>Przedmiot humanistyczny III (Wiedza o nauce, Zarządzanie marką i informacją)</t>
  </si>
  <si>
    <t xml:space="preserve">Narzędzia decyzyjne w inżynierii żywności </t>
  </si>
  <si>
    <t>Przemiot specjalistyczny do wyboru 2 - blok b</t>
  </si>
  <si>
    <t xml:space="preserve">Zanieczyszczenia żywności </t>
  </si>
  <si>
    <t>Przemiot specjalistyczny do wyboru 1 -blok b</t>
  </si>
  <si>
    <t>SEMESTR III</t>
  </si>
  <si>
    <t>Seminarium dyplomowe 1</t>
  </si>
  <si>
    <t>Przemiot specjalistyczny do wyboru 2 - blok a</t>
  </si>
  <si>
    <t>Przemiot specjalistyczny do wyboru 1 -blok a</t>
  </si>
  <si>
    <t xml:space="preserve">Technika ekstruzji </t>
  </si>
  <si>
    <t xml:space="preserve">Inżynieria produkcji przetworów zbożowych </t>
  </si>
  <si>
    <t xml:space="preserve">Systemy sterowania procesami </t>
  </si>
  <si>
    <t xml:space="preserve">Inżynieria gastronomiczna i utrwalanie żywności </t>
  </si>
  <si>
    <t xml:space="preserve">Szczegółowe inżynierie chłodnicze w produkcji żywności </t>
  </si>
  <si>
    <t>Przedmiot humanistyczny II (Ekonomika przemysłu spożywczego, Lublin miasto w którym studiuję)</t>
  </si>
  <si>
    <t>SEMESTR II</t>
  </si>
  <si>
    <t xml:space="preserve">Przechowalnictwo chłodnicze </t>
  </si>
  <si>
    <t xml:space="preserve">Komputerowe wspomaganie obliczeń inżynierskich </t>
  </si>
  <si>
    <t xml:space="preserve">Zagrożenia w produkcji żywności </t>
  </si>
  <si>
    <t xml:space="preserve">Statystyka i doświadczalnictwo </t>
  </si>
  <si>
    <t>Właściwości fizyczne żywności</t>
  </si>
  <si>
    <t xml:space="preserve">Inżynieria produkcji pasz </t>
  </si>
  <si>
    <t xml:space="preserve">Inżynieria przetwarzania ziół i przypraw </t>
  </si>
  <si>
    <t xml:space="preserve">Monitorowanie produkcji żywności </t>
  </si>
  <si>
    <t>Przedmiot humanistyczny I (Kulturowe i religijne uwarunkowania produkcji żywności, Etyczne uwarunkowania produkcji żywności,Planowanie kariery i podstawy wiedzy o rynku pracy)</t>
  </si>
  <si>
    <t>Język obcy</t>
  </si>
  <si>
    <t xml:space="preserve">SEMESTR I 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</si>
  <si>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</si>
  <si>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</si>
  <si>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</si>
  <si>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</si>
  <si>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</si>
  <si>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</si>
  <si>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</si>
  <si>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</si>
  <si>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</si>
  <si>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</si>
  <si>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Kierunek Inżynieria Przemysłu Spożywczego, studia stacjonarne drugiego stopnia.
 Rok akademicki 2018/2019, zatwierdzony uchwałą Rady Wydziału dn.  20.04.2018 r., obowiązuje w semestrze I-III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</si>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</sst>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2"/>
      <name val="Arial Narrow"/>
      <family val="2"/>
      <charset val="238"/>
    </font>
    <font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2"/>
      <name val="Arial Narrow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6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1" fillId="0" borderId="0"/>
  </cellStyleXfs>
  <cellXfs count="9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4" fillId="0" borderId="0" xfId="1" applyFont="1" applyAlignment="1">
      <alignment horizontal="left" wrapText="1"/>
    </xf>
    <xf numFmtId="0" fontId="2" fillId="0" borderId="0" xfId="1" applyFont="1" applyBorder="1" applyAlignment="1">
      <alignment horizontal="center"/>
    </xf>
    <xf numFmtId="0" fontId="1" fillId="0" borderId="0" xfId="0" applyFont="1"/>
    <xf numFmtId="0" fontId="5" fillId="0" borderId="0" xfId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9" fontId="7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/>
    <xf numFmtId="0" fontId="11" fillId="0" borderId="0" xfId="1" applyFont="1" applyBorder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vertical="center"/>
    </xf>
    <xf numFmtId="1" fontId="13" fillId="0" borderId="2" xfId="1" applyNumberFormat="1" applyFont="1" applyFill="1" applyBorder="1" applyAlignment="1">
      <alignment horizontal="left" vertical="center" wrapText="1"/>
    </xf>
    <xf numFmtId="1" fontId="17" fillId="0" borderId="0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1" fontId="13" fillId="0" borderId="7" xfId="1" applyNumberFormat="1" applyFont="1" applyFill="1" applyBorder="1" applyAlignment="1">
      <alignment horizontal="center"/>
    </xf>
    <xf numFmtId="0" fontId="13" fillId="0" borderId="8" xfId="1" applyFont="1" applyFill="1" applyBorder="1" applyAlignment="1">
      <alignment vertical="center" wrapText="1"/>
    </xf>
    <xf numFmtId="1" fontId="13" fillId="2" borderId="4" xfId="1" applyNumberFormat="1" applyFont="1" applyFill="1" applyBorder="1" applyAlignment="1">
      <alignment horizontal="center" vertical="center"/>
    </xf>
    <xf numFmtId="1" fontId="13" fillId="2" borderId="8" xfId="1" applyNumberFormat="1" applyFont="1" applyFill="1" applyBorder="1" applyAlignment="1">
      <alignment horizontal="center" vertical="center"/>
    </xf>
    <xf numFmtId="1" fontId="13" fillId="2" borderId="2" xfId="1" applyNumberFormat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1" fontId="13" fillId="2" borderId="7" xfId="1" applyNumberFormat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right" vertical="center" wrapText="1"/>
    </xf>
    <xf numFmtId="1" fontId="19" fillId="0" borderId="5" xfId="1" applyNumberFormat="1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wrapText="1"/>
    </xf>
    <xf numFmtId="0" fontId="20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20" fillId="0" borderId="8" xfId="0" applyFont="1" applyBorder="1" applyAlignment="1">
      <alignment wrapText="1"/>
    </xf>
    <xf numFmtId="1" fontId="19" fillId="0" borderId="7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18" fillId="3" borderId="11" xfId="1" applyFont="1" applyFill="1" applyBorder="1" applyAlignment="1">
      <alignment vertical="center"/>
    </xf>
    <xf numFmtId="0" fontId="18" fillId="3" borderId="12" xfId="1" applyFont="1" applyFill="1" applyBorder="1" applyAlignment="1">
      <alignment vertical="center"/>
    </xf>
    <xf numFmtId="0" fontId="18" fillId="3" borderId="8" xfId="1" applyFont="1" applyFill="1" applyBorder="1" applyAlignment="1">
      <alignment vertical="center" wrapText="1"/>
    </xf>
    <xf numFmtId="1" fontId="18" fillId="2" borderId="4" xfId="1" applyNumberFormat="1" applyFont="1" applyFill="1" applyBorder="1" applyAlignment="1">
      <alignment horizontal="center" vertical="center"/>
    </xf>
    <xf numFmtId="1" fontId="18" fillId="2" borderId="8" xfId="1" applyNumberFormat="1" applyFont="1" applyFill="1" applyBorder="1" applyAlignment="1">
      <alignment horizontal="center" vertical="center"/>
    </xf>
    <xf numFmtId="1" fontId="18" fillId="2" borderId="2" xfId="1" applyNumberFormat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right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8" fillId="3" borderId="1" xfId="1" applyFont="1" applyFill="1" applyBorder="1" applyAlignment="1">
      <alignment vertical="center"/>
    </xf>
    <xf numFmtId="0" fontId="18" fillId="3" borderId="14" xfId="1" applyFont="1" applyFill="1" applyBorder="1" applyAlignment="1">
      <alignment vertical="center"/>
    </xf>
    <xf numFmtId="0" fontId="18" fillId="3" borderId="15" xfId="1" applyFont="1" applyFill="1" applyBorder="1" applyAlignment="1">
      <alignment vertical="center" wrapText="1"/>
    </xf>
    <xf numFmtId="1" fontId="20" fillId="0" borderId="7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5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17" xfId="1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1" fontId="20" fillId="0" borderId="18" xfId="1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1" fontId="20" fillId="0" borderId="15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/>
    </xf>
    <xf numFmtId="0" fontId="13" fillId="3" borderId="9" xfId="1" applyFont="1" applyFill="1" applyBorder="1" applyAlignment="1">
      <alignment horizontal="left" vertical="center"/>
    </xf>
    <xf numFmtId="0" fontId="0" fillId="4" borderId="0" xfId="0" applyFill="1"/>
    <xf numFmtId="165" fontId="22" fillId="5" borderId="20" xfId="2" applyNumberFormat="1" applyFont="1" applyFill="1" applyBorder="1" applyAlignment="1" applyProtection="1">
      <alignment horizontal="center" vertical="center" textRotation="90"/>
    </xf>
    <xf numFmtId="165" fontId="22" fillId="5" borderId="6" xfId="2" applyNumberFormat="1" applyFont="1" applyFill="1" applyBorder="1" applyAlignment="1" applyProtection="1">
      <alignment horizontal="center" vertical="center" textRotation="90"/>
    </xf>
    <xf numFmtId="165" fontId="22" fillId="5" borderId="6" xfId="2" applyNumberFormat="1" applyFont="1" applyFill="1" applyBorder="1" applyAlignment="1" applyProtection="1">
      <alignment horizontal="center" vertical="center" textRotation="90" wrapText="1"/>
    </xf>
    <xf numFmtId="49" fontId="22" fillId="5" borderId="6" xfId="2" applyNumberFormat="1" applyFont="1" applyFill="1" applyBorder="1" applyAlignment="1" applyProtection="1">
      <alignment horizontal="center" vertical="center" textRotation="90" wrapText="1"/>
    </xf>
    <xf numFmtId="1" fontId="22" fillId="5" borderId="6" xfId="1" applyNumberFormat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vertical="center" wrapText="1"/>
    </xf>
    <xf numFmtId="1" fontId="13" fillId="0" borderId="0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tabSelected="1" view="pageBreakPreview" topLeftCell="A4" zoomScaleNormal="80" zoomScaleSheetLayoutView="100" workbookViewId="0">
      <selection activeCell="A2" sqref="A2:J2"/>
    </sheetView>
  </sheetViews>
  <sheetFormatPr defaultRowHeight="15" x14ac:dyDescent="0.2"/>
  <cols>
    <col min="1" max="1" width="50.42578125" style="4" customWidth="1"/>
    <col min="2" max="2" width="9" style="3" customWidth="1"/>
    <col min="3" max="3" width="10" style="2" customWidth="1"/>
    <col min="4" max="4" width="10.5703125" style="2" customWidth="1"/>
    <col min="5" max="5" width="10.85546875" style="2" customWidth="1"/>
    <col min="6" max="6" width="10.140625" style="2" customWidth="1"/>
    <col min="7" max="7" width="9.42578125" style="2" customWidth="1"/>
    <col min="8" max="8" width="10.140625" style="2" customWidth="1"/>
    <col min="9" max="9" width="9.7109375" style="2" customWidth="1"/>
    <col min="10" max="10" width="9.7109375" style="1" customWidth="1"/>
  </cols>
  <sheetData>
    <row r="1" spans="1:10" ht="15.75" x14ac:dyDescent="0.25">
      <c r="A1" s="89" t="s">
        <v>46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36" customHeight="1" x14ac:dyDescent="0.2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">
      <c r="J3" s="5"/>
    </row>
    <row r="4" spans="1:10" s="81" customFormat="1" ht="88.5" x14ac:dyDescent="0.2">
      <c r="A4" s="87" t="s">
        <v>44</v>
      </c>
      <c r="B4" s="86" t="s">
        <v>43</v>
      </c>
      <c r="C4" s="84" t="s">
        <v>42</v>
      </c>
      <c r="D4" s="84" t="s">
        <v>41</v>
      </c>
      <c r="E4" s="83" t="s">
        <v>40</v>
      </c>
      <c r="F4" s="85" t="s">
        <v>39</v>
      </c>
      <c r="G4" s="85" t="s">
        <v>38</v>
      </c>
      <c r="H4" s="84" t="s">
        <v>37</v>
      </c>
      <c r="I4" s="83" t="s">
        <v>36</v>
      </c>
      <c r="J4" s="82" t="s">
        <v>35</v>
      </c>
    </row>
    <row r="5" spans="1:10" ht="15.75" x14ac:dyDescent="0.2">
      <c r="A5" s="80" t="s">
        <v>34</v>
      </c>
      <c r="B5" s="79"/>
      <c r="C5" s="79"/>
      <c r="D5" s="79"/>
      <c r="E5" s="79"/>
      <c r="F5" s="79"/>
      <c r="G5" s="79"/>
      <c r="H5" s="79"/>
      <c r="I5" s="79"/>
      <c r="J5" s="78"/>
    </row>
    <row r="6" spans="1:10" ht="15.75" x14ac:dyDescent="0.25">
      <c r="A6" s="50" t="s">
        <v>33</v>
      </c>
      <c r="B6" s="53">
        <v>1</v>
      </c>
      <c r="C6" s="45" t="s">
        <v>6</v>
      </c>
      <c r="D6" s="77">
        <v>15</v>
      </c>
      <c r="E6" s="76">
        <v>0</v>
      </c>
      <c r="F6" s="76">
        <v>0</v>
      </c>
      <c r="G6" s="76">
        <v>15</v>
      </c>
      <c r="H6" s="75">
        <v>0</v>
      </c>
      <c r="I6" s="41">
        <f>ROUNDUP(E6/15,0)</f>
        <v>0</v>
      </c>
      <c r="J6" s="38">
        <f>ROUNDUP((F6+G6+H6)/15,0)</f>
        <v>1</v>
      </c>
    </row>
    <row r="7" spans="1:10" ht="63" x14ac:dyDescent="0.25">
      <c r="A7" s="50" t="s">
        <v>32</v>
      </c>
      <c r="B7" s="74">
        <v>2</v>
      </c>
      <c r="C7" s="45" t="s">
        <v>6</v>
      </c>
      <c r="D7" s="41">
        <v>30</v>
      </c>
      <c r="E7" s="73">
        <v>30</v>
      </c>
      <c r="F7" s="73">
        <v>0</v>
      </c>
      <c r="G7" s="73">
        <v>0</v>
      </c>
      <c r="H7" s="41">
        <v>0</v>
      </c>
      <c r="I7" s="41">
        <f>ROUNDUP(E7/15,0)</f>
        <v>2</v>
      </c>
      <c r="J7" s="38">
        <f>ROUNDUP((F7+G7+H7)/15,0)</f>
        <v>0</v>
      </c>
    </row>
    <row r="8" spans="1:10" ht="15.75" x14ac:dyDescent="0.25">
      <c r="A8" s="50" t="s">
        <v>31</v>
      </c>
      <c r="B8" s="53">
        <v>4</v>
      </c>
      <c r="C8" s="45" t="s">
        <v>6</v>
      </c>
      <c r="D8" s="71">
        <v>45</v>
      </c>
      <c r="E8" s="72">
        <v>15</v>
      </c>
      <c r="F8" s="72">
        <v>10</v>
      </c>
      <c r="G8" s="72">
        <v>20</v>
      </c>
      <c r="H8" s="71">
        <v>0</v>
      </c>
      <c r="I8" s="41">
        <f>ROUNDUP(E8/15,0)</f>
        <v>1</v>
      </c>
      <c r="J8" s="38">
        <f>ROUNDUP((F8+G8+H8)/15,0)</f>
        <v>2</v>
      </c>
    </row>
    <row r="9" spans="1:10" ht="15.75" x14ac:dyDescent="0.25">
      <c r="A9" s="47" t="s">
        <v>30</v>
      </c>
      <c r="B9" s="46">
        <v>3</v>
      </c>
      <c r="C9" s="40" t="s">
        <v>6</v>
      </c>
      <c r="D9" s="41">
        <v>30</v>
      </c>
      <c r="E9" s="38">
        <v>15</v>
      </c>
      <c r="F9" s="38">
        <v>5</v>
      </c>
      <c r="G9" s="61">
        <v>10</v>
      </c>
      <c r="H9" s="41">
        <v>0</v>
      </c>
      <c r="I9" s="41">
        <f>ROUNDUP(E9/15,0)</f>
        <v>1</v>
      </c>
      <c r="J9" s="38">
        <f>ROUNDUP((F9+G9+H9)/15,0)</f>
        <v>1</v>
      </c>
    </row>
    <row r="10" spans="1:10" ht="15.75" x14ac:dyDescent="0.25">
      <c r="A10" s="47" t="s">
        <v>29</v>
      </c>
      <c r="B10" s="70">
        <v>4</v>
      </c>
      <c r="C10" s="45" t="s">
        <v>4</v>
      </c>
      <c r="D10" s="41">
        <f>SUM(E10:H10)</f>
        <v>45</v>
      </c>
      <c r="E10" s="52">
        <v>15</v>
      </c>
      <c r="F10" s="69">
        <v>10</v>
      </c>
      <c r="G10" s="69">
        <v>20</v>
      </c>
      <c r="H10" s="41">
        <v>0</v>
      </c>
      <c r="I10" s="41">
        <f>ROUNDUP(E10/15,0)</f>
        <v>1</v>
      </c>
      <c r="J10" s="38">
        <f>ROUNDUP((F10+G10+H10)/15,0)</f>
        <v>2</v>
      </c>
    </row>
    <row r="11" spans="1:10" ht="15.75" x14ac:dyDescent="0.25">
      <c r="A11" s="68" t="s">
        <v>28</v>
      </c>
      <c r="B11" s="46">
        <v>4</v>
      </c>
      <c r="C11" s="40" t="s">
        <v>4</v>
      </c>
      <c r="D11" s="41">
        <v>45</v>
      </c>
      <c r="E11" s="41">
        <v>15</v>
      </c>
      <c r="F11" s="41">
        <v>10</v>
      </c>
      <c r="G11" s="44">
        <v>20</v>
      </c>
      <c r="H11" s="41">
        <v>0</v>
      </c>
      <c r="I11" s="41">
        <f>ROUNDUP(E11/15,0)</f>
        <v>1</v>
      </c>
      <c r="J11" s="38">
        <f>ROUNDUP((F11+G11+H11)/15,0)</f>
        <v>2</v>
      </c>
    </row>
    <row r="12" spans="1:10" ht="15.75" x14ac:dyDescent="0.25">
      <c r="A12" s="47" t="s">
        <v>27</v>
      </c>
      <c r="B12" s="53">
        <v>2</v>
      </c>
      <c r="C12" s="45" t="s">
        <v>6</v>
      </c>
      <c r="D12" s="41">
        <v>15</v>
      </c>
      <c r="E12" s="52">
        <v>15</v>
      </c>
      <c r="F12" s="52">
        <v>0</v>
      </c>
      <c r="G12" s="52">
        <v>0</v>
      </c>
      <c r="H12" s="41">
        <v>0</v>
      </c>
      <c r="I12" s="41">
        <f>ROUNDUP(E12/15,0)</f>
        <v>1</v>
      </c>
      <c r="J12" s="38">
        <f>ROUNDUP((F12+G12+H12)/15,0)</f>
        <v>0</v>
      </c>
    </row>
    <row r="13" spans="1:10" ht="15.75" x14ac:dyDescent="0.25">
      <c r="A13" s="63" t="s">
        <v>26</v>
      </c>
      <c r="B13" s="46">
        <v>4</v>
      </c>
      <c r="C13" s="45" t="s">
        <v>6</v>
      </c>
      <c r="D13" s="41">
        <v>45</v>
      </c>
      <c r="E13" s="41">
        <v>15</v>
      </c>
      <c r="F13" s="41">
        <v>10</v>
      </c>
      <c r="G13" s="41">
        <v>20</v>
      </c>
      <c r="H13" s="41">
        <v>0</v>
      </c>
      <c r="I13" s="41">
        <f>ROUNDUP(E13/15,0)</f>
        <v>1</v>
      </c>
      <c r="J13" s="38">
        <f>ROUNDUP((F13+G13+H13)/15,0)</f>
        <v>2</v>
      </c>
    </row>
    <row r="14" spans="1:10" ht="15.75" x14ac:dyDescent="0.25">
      <c r="A14" s="43" t="s">
        <v>25</v>
      </c>
      <c r="B14" s="67">
        <v>2</v>
      </c>
      <c r="C14" s="40" t="s">
        <v>6</v>
      </c>
      <c r="D14" s="41">
        <v>30</v>
      </c>
      <c r="E14" s="52">
        <v>0</v>
      </c>
      <c r="F14" s="52">
        <v>10</v>
      </c>
      <c r="G14" s="52">
        <v>20</v>
      </c>
      <c r="H14" s="41">
        <v>0</v>
      </c>
      <c r="I14" s="38">
        <f>ROUNDUP(E14/15,0)</f>
        <v>0</v>
      </c>
      <c r="J14" s="38">
        <f>ROUNDUP((F14+G14+H14)/15,0)</f>
        <v>2</v>
      </c>
    </row>
    <row r="15" spans="1:10" ht="15.75" x14ac:dyDescent="0.25">
      <c r="A15" s="43" t="s">
        <v>24</v>
      </c>
      <c r="B15" s="67">
        <v>4</v>
      </c>
      <c r="C15" s="40" t="s">
        <v>4</v>
      </c>
      <c r="D15" s="41">
        <v>45</v>
      </c>
      <c r="E15" s="52">
        <v>15</v>
      </c>
      <c r="F15" s="52">
        <v>10</v>
      </c>
      <c r="G15" s="52">
        <v>15</v>
      </c>
      <c r="H15" s="41">
        <v>5</v>
      </c>
      <c r="I15" s="38">
        <f>ROUNDUP(E15/15,0)</f>
        <v>1</v>
      </c>
      <c r="J15" s="37">
        <f>ROUNDUP((F15+G15+H15)/15,0)</f>
        <v>2</v>
      </c>
    </row>
    <row r="16" spans="1:10" ht="15.75" x14ac:dyDescent="0.2">
      <c r="A16" s="36" t="s">
        <v>3</v>
      </c>
      <c r="B16" s="35">
        <f>SUM(B6:B15)</f>
        <v>30</v>
      </c>
      <c r="C16" s="34">
        <f>COUNTIF(C6:C15,"e")</f>
        <v>3</v>
      </c>
      <c r="D16" s="33">
        <f>SUM(D6:D15)</f>
        <v>345</v>
      </c>
      <c r="E16" s="33">
        <f>SUM(E6:E15)</f>
        <v>135</v>
      </c>
      <c r="F16" s="33">
        <f>SUM(F6:F15)</f>
        <v>65</v>
      </c>
      <c r="G16" s="33">
        <f>SUM(G6:G15)</f>
        <v>140</v>
      </c>
      <c r="H16" s="33">
        <f>SUM(H6:H15)</f>
        <v>5</v>
      </c>
      <c r="I16" s="32">
        <f>SUM(I6:I15)</f>
        <v>9</v>
      </c>
      <c r="J16" s="31">
        <f>SUM(J6:J15)</f>
        <v>14</v>
      </c>
    </row>
    <row r="17" spans="1:10" ht="15.75" x14ac:dyDescent="0.2">
      <c r="A17" s="66" t="s">
        <v>23</v>
      </c>
      <c r="B17" s="65"/>
      <c r="C17" s="65"/>
      <c r="D17" s="65"/>
      <c r="E17" s="65"/>
      <c r="F17" s="65"/>
      <c r="G17" s="65"/>
      <c r="H17" s="65"/>
      <c r="I17" s="65"/>
      <c r="J17" s="64"/>
    </row>
    <row r="18" spans="1:10" ht="31.5" x14ac:dyDescent="0.25">
      <c r="A18" s="63" t="s">
        <v>22</v>
      </c>
      <c r="B18" s="48">
        <v>2</v>
      </c>
      <c r="C18" s="45" t="s">
        <v>4</v>
      </c>
      <c r="D18" s="41">
        <f>SUM(E18:H18)</f>
        <v>30</v>
      </c>
      <c r="E18" s="41">
        <v>30</v>
      </c>
      <c r="F18" s="41">
        <v>0</v>
      </c>
      <c r="G18" s="44">
        <v>0</v>
      </c>
      <c r="H18" s="41">
        <v>0</v>
      </c>
      <c r="I18" s="41">
        <f>ROUNDUP(E18/15,0)</f>
        <v>2</v>
      </c>
      <c r="J18" s="38">
        <f>ROUNDUP((F18+G18+H18)/15,0)</f>
        <v>0</v>
      </c>
    </row>
    <row r="19" spans="1:10" ht="31.5" x14ac:dyDescent="0.2">
      <c r="A19" s="62" t="s">
        <v>21</v>
      </c>
      <c r="B19" s="48">
        <v>4</v>
      </c>
      <c r="C19" s="45" t="s">
        <v>6</v>
      </c>
      <c r="D19" s="41">
        <v>55</v>
      </c>
      <c r="E19" s="41">
        <v>25</v>
      </c>
      <c r="F19" s="41">
        <v>10</v>
      </c>
      <c r="G19" s="44">
        <v>20</v>
      </c>
      <c r="H19" s="41">
        <v>0</v>
      </c>
      <c r="I19" s="41">
        <f>ROUNDUP(E19/15,0)</f>
        <v>2</v>
      </c>
      <c r="J19" s="38">
        <f>ROUNDUP((F19+G19+H19)/15,0)</f>
        <v>2</v>
      </c>
    </row>
    <row r="20" spans="1:10" ht="15.75" x14ac:dyDescent="0.25">
      <c r="A20" s="51" t="s">
        <v>20</v>
      </c>
      <c r="B20" s="46">
        <v>4</v>
      </c>
      <c r="C20" s="40" t="s">
        <v>4</v>
      </c>
      <c r="D20" s="41">
        <v>45</v>
      </c>
      <c r="E20" s="38">
        <v>15</v>
      </c>
      <c r="F20" s="38">
        <v>10</v>
      </c>
      <c r="G20" s="61">
        <v>20</v>
      </c>
      <c r="H20" s="41">
        <v>0</v>
      </c>
      <c r="I20" s="41">
        <f>ROUNDUP(E20/15,0)</f>
        <v>1</v>
      </c>
      <c r="J20" s="38">
        <f>ROUNDUP((F20+G20+H20)/15,0)</f>
        <v>2</v>
      </c>
    </row>
    <row r="21" spans="1:10" ht="15.75" x14ac:dyDescent="0.25">
      <c r="A21" s="47" t="s">
        <v>19</v>
      </c>
      <c r="B21" s="53">
        <v>4</v>
      </c>
      <c r="C21" s="45" t="s">
        <v>4</v>
      </c>
      <c r="D21" s="41">
        <v>45</v>
      </c>
      <c r="E21" s="52">
        <v>15</v>
      </c>
      <c r="F21" s="52">
        <v>10</v>
      </c>
      <c r="G21" s="52">
        <v>20</v>
      </c>
      <c r="H21" s="41">
        <v>0</v>
      </c>
      <c r="I21" s="41">
        <f>ROUNDUP(E21/15,0)</f>
        <v>1</v>
      </c>
      <c r="J21" s="38">
        <f>ROUNDUP((F21+G21+H21)/15,0)</f>
        <v>2</v>
      </c>
    </row>
    <row r="22" spans="1:10" ht="15.75" x14ac:dyDescent="0.25">
      <c r="A22" s="51" t="s">
        <v>18</v>
      </c>
      <c r="B22" s="46">
        <v>2</v>
      </c>
      <c r="C22" s="45" t="s">
        <v>6</v>
      </c>
      <c r="D22" s="41">
        <v>30</v>
      </c>
      <c r="E22" s="41">
        <v>15</v>
      </c>
      <c r="F22" s="41">
        <v>5</v>
      </c>
      <c r="G22" s="41">
        <v>10</v>
      </c>
      <c r="H22" s="41">
        <v>0</v>
      </c>
      <c r="I22" s="41">
        <f>ROUNDUP(E22/15,0)</f>
        <v>1</v>
      </c>
      <c r="J22" s="38">
        <f>ROUNDUP((F22+G22+H22)/15,0)</f>
        <v>1</v>
      </c>
    </row>
    <row r="23" spans="1:10" ht="15.75" x14ac:dyDescent="0.25">
      <c r="A23" s="51" t="s">
        <v>17</v>
      </c>
      <c r="B23" s="46">
        <v>4</v>
      </c>
      <c r="C23" s="45" t="s">
        <v>6</v>
      </c>
      <c r="D23" s="41">
        <v>45</v>
      </c>
      <c r="E23" s="41">
        <v>15</v>
      </c>
      <c r="F23" s="41">
        <v>10</v>
      </c>
      <c r="G23" s="41">
        <v>20</v>
      </c>
      <c r="H23" s="41">
        <v>0</v>
      </c>
      <c r="I23" s="41">
        <f>ROUNDUP(E23/15,0)</f>
        <v>1</v>
      </c>
      <c r="J23" s="38">
        <f>ROUNDUP((F23+G23+H23)/15,0)</f>
        <v>2</v>
      </c>
    </row>
    <row r="24" spans="1:10" ht="15.75" x14ac:dyDescent="0.25">
      <c r="A24" s="51" t="s">
        <v>16</v>
      </c>
      <c r="B24" s="46">
        <v>4</v>
      </c>
      <c r="C24" s="45" t="s">
        <v>6</v>
      </c>
      <c r="D24" s="41">
        <v>45</v>
      </c>
      <c r="E24" s="41">
        <v>15</v>
      </c>
      <c r="F24" s="41">
        <v>10</v>
      </c>
      <c r="G24" s="41">
        <v>20</v>
      </c>
      <c r="H24" s="41">
        <v>0</v>
      </c>
      <c r="I24" s="41">
        <f>ROUNDUP(E24/15,0)</f>
        <v>1</v>
      </c>
      <c r="J24" s="38">
        <f>ROUNDUP((F24+G24+H24)/15,0)</f>
        <v>2</v>
      </c>
    </row>
    <row r="25" spans="1:10" ht="15.75" x14ac:dyDescent="0.25">
      <c r="A25" s="51" t="s">
        <v>15</v>
      </c>
      <c r="B25" s="46">
        <v>4</v>
      </c>
      <c r="C25" s="45" t="s">
        <v>6</v>
      </c>
      <c r="D25" s="41">
        <v>45</v>
      </c>
      <c r="E25" s="41">
        <v>15</v>
      </c>
      <c r="F25" s="41">
        <v>10</v>
      </c>
      <c r="G25" s="41">
        <v>20</v>
      </c>
      <c r="H25" s="41">
        <v>0</v>
      </c>
      <c r="I25" s="41">
        <f>ROUNDUP(E25/15,0)</f>
        <v>1</v>
      </c>
      <c r="J25" s="38">
        <f>ROUNDUP((F25+G25+H25)/15,0)</f>
        <v>2</v>
      </c>
    </row>
    <row r="26" spans="1:10" ht="15.75" x14ac:dyDescent="0.25">
      <c r="A26" s="51" t="s">
        <v>14</v>
      </c>
      <c r="B26" s="46">
        <v>2</v>
      </c>
      <c r="C26" s="45" t="s">
        <v>6</v>
      </c>
      <c r="D26" s="41">
        <v>30</v>
      </c>
      <c r="E26" s="41">
        <v>0</v>
      </c>
      <c r="F26" s="41">
        <v>0</v>
      </c>
      <c r="G26" s="41">
        <v>30</v>
      </c>
      <c r="H26" s="41">
        <v>0</v>
      </c>
      <c r="I26" s="41">
        <f>ROUNDUP(E26/15,0)</f>
        <v>0</v>
      </c>
      <c r="J26" s="37">
        <f>ROUNDUP((F26+G26+H26)/15,0)</f>
        <v>2</v>
      </c>
    </row>
    <row r="27" spans="1:10" ht="15.75" x14ac:dyDescent="0.2">
      <c r="A27" s="60" t="s">
        <v>3</v>
      </c>
      <c r="B27" s="35">
        <f>SUM(B18:B26)</f>
        <v>30</v>
      </c>
      <c r="C27" s="34">
        <f>COUNTIF(C18:C26,"e")</f>
        <v>3</v>
      </c>
      <c r="D27" s="59">
        <f>SUM(D18:D26)</f>
        <v>370</v>
      </c>
      <c r="E27" s="59">
        <f>SUM(E18:E26)</f>
        <v>145</v>
      </c>
      <c r="F27" s="59">
        <f>SUM(F18:F26)</f>
        <v>65</v>
      </c>
      <c r="G27" s="59">
        <f>SUM(G18:G26)</f>
        <v>160</v>
      </c>
      <c r="H27" s="59">
        <f>SUM(H18:H26)</f>
        <v>0</v>
      </c>
      <c r="I27" s="58">
        <f>SUM(I18:I26)</f>
        <v>10</v>
      </c>
      <c r="J27" s="57">
        <f>SUM(J18:J26)</f>
        <v>15</v>
      </c>
    </row>
    <row r="28" spans="1:10" ht="15.75" x14ac:dyDescent="0.2">
      <c r="A28" s="56" t="s">
        <v>13</v>
      </c>
      <c r="B28" s="55"/>
      <c r="C28" s="55"/>
      <c r="D28" s="55"/>
      <c r="E28" s="55"/>
      <c r="F28" s="55"/>
      <c r="G28" s="55"/>
      <c r="H28" s="55"/>
      <c r="I28" s="55"/>
      <c r="J28" s="54"/>
    </row>
    <row r="29" spans="1:10" ht="15.75" x14ac:dyDescent="0.25">
      <c r="A29" s="51" t="s">
        <v>12</v>
      </c>
      <c r="B29" s="46">
        <v>4</v>
      </c>
      <c r="C29" s="45" t="s">
        <v>6</v>
      </c>
      <c r="D29" s="41">
        <v>45</v>
      </c>
      <c r="E29" s="41">
        <v>15</v>
      </c>
      <c r="F29" s="41">
        <v>10</v>
      </c>
      <c r="G29" s="41">
        <v>20</v>
      </c>
      <c r="H29" s="41">
        <v>0</v>
      </c>
      <c r="I29" s="41">
        <f>ROUNDUP(E29/15,0)</f>
        <v>1</v>
      </c>
      <c r="J29" s="38">
        <f>ROUNDUP((F29+G29+H29)/15,0)</f>
        <v>2</v>
      </c>
    </row>
    <row r="30" spans="1:10" ht="15.75" x14ac:dyDescent="0.25">
      <c r="A30" s="47" t="s">
        <v>11</v>
      </c>
      <c r="B30" s="53">
        <v>2</v>
      </c>
      <c r="C30" s="40" t="s">
        <v>6</v>
      </c>
      <c r="D30" s="41">
        <v>30</v>
      </c>
      <c r="E30" s="52">
        <v>15</v>
      </c>
      <c r="F30" s="52">
        <v>5</v>
      </c>
      <c r="G30" s="52">
        <v>10</v>
      </c>
      <c r="H30" s="41">
        <v>0</v>
      </c>
      <c r="I30" s="38">
        <f>ROUNDUP(E30/15,0)</f>
        <v>1</v>
      </c>
      <c r="J30" s="38">
        <f>ROUNDUP((F30+G30+H30)/15,0)</f>
        <v>1</v>
      </c>
    </row>
    <row r="31" spans="1:10" ht="15.75" x14ac:dyDescent="0.25">
      <c r="A31" s="51" t="s">
        <v>10</v>
      </c>
      <c r="B31" s="46">
        <v>4</v>
      </c>
      <c r="C31" s="45" t="s">
        <v>6</v>
      </c>
      <c r="D31" s="41">
        <v>45</v>
      </c>
      <c r="E31" s="41">
        <v>15</v>
      </c>
      <c r="F31" s="41">
        <v>10</v>
      </c>
      <c r="G31" s="41">
        <v>20</v>
      </c>
      <c r="H31" s="41">
        <v>0</v>
      </c>
      <c r="I31" s="41">
        <f>ROUNDUP(E31/15,0)</f>
        <v>1</v>
      </c>
      <c r="J31" s="38">
        <f>ROUNDUP((F31+G31+H31)/15,0)</f>
        <v>2</v>
      </c>
    </row>
    <row r="32" spans="1:10" ht="15.75" x14ac:dyDescent="0.25">
      <c r="A32" s="50" t="s">
        <v>9</v>
      </c>
      <c r="B32" s="46">
        <v>3</v>
      </c>
      <c r="C32" s="40" t="s">
        <v>6</v>
      </c>
      <c r="D32" s="41">
        <v>35</v>
      </c>
      <c r="E32" s="41">
        <v>20</v>
      </c>
      <c r="F32" s="41">
        <v>5</v>
      </c>
      <c r="G32" s="44">
        <v>10</v>
      </c>
      <c r="H32" s="41">
        <v>0</v>
      </c>
      <c r="I32" s="41">
        <f>ROUNDUP(E32/15,0)</f>
        <v>2</v>
      </c>
      <c r="J32" s="38">
        <f>ROUNDUP((F32+G32+H32)/15,0)</f>
        <v>1</v>
      </c>
    </row>
    <row r="33" spans="1:10" ht="31.5" x14ac:dyDescent="0.25">
      <c r="A33" s="49" t="s">
        <v>8</v>
      </c>
      <c r="B33" s="48">
        <v>1</v>
      </c>
      <c r="C33" s="40" t="s">
        <v>6</v>
      </c>
      <c r="D33" s="38">
        <v>15</v>
      </c>
      <c r="E33" s="38">
        <v>15</v>
      </c>
      <c r="F33" s="38">
        <v>0</v>
      </c>
      <c r="G33" s="38">
        <v>0</v>
      </c>
      <c r="H33" s="38">
        <v>0</v>
      </c>
      <c r="I33" s="41">
        <f>ROUNDUP(E33/15,0)</f>
        <v>1</v>
      </c>
      <c r="J33" s="38">
        <f>ROUNDUP((F33+G33+H33)/15,0)</f>
        <v>0</v>
      </c>
    </row>
    <row r="34" spans="1:10" ht="15.75" x14ac:dyDescent="0.25">
      <c r="A34" s="47" t="s">
        <v>7</v>
      </c>
      <c r="B34" s="46">
        <v>1</v>
      </c>
      <c r="C34" s="45" t="s">
        <v>6</v>
      </c>
      <c r="D34" s="41">
        <v>15</v>
      </c>
      <c r="E34" s="38">
        <v>0</v>
      </c>
      <c r="F34" s="41">
        <v>0</v>
      </c>
      <c r="G34" s="44">
        <v>15</v>
      </c>
      <c r="H34" s="38">
        <v>0</v>
      </c>
      <c r="I34" s="41">
        <f>ROUNDUP(E34/15,0)</f>
        <v>0</v>
      </c>
      <c r="J34" s="38">
        <f>ROUNDUP((F34+G34+H34)/15,0)</f>
        <v>1</v>
      </c>
    </row>
    <row r="35" spans="1:10" ht="15.75" x14ac:dyDescent="0.25">
      <c r="A35" s="43" t="s">
        <v>5</v>
      </c>
      <c r="B35" s="42">
        <v>15</v>
      </c>
      <c r="C35" s="40" t="s">
        <v>4</v>
      </c>
      <c r="D35" s="41"/>
      <c r="E35" s="40"/>
      <c r="F35" s="40"/>
      <c r="G35" s="40"/>
      <c r="H35" s="39"/>
      <c r="I35" s="38"/>
      <c r="J35" s="37"/>
    </row>
    <row r="36" spans="1:10" ht="15.75" x14ac:dyDescent="0.2">
      <c r="A36" s="36" t="s">
        <v>3</v>
      </c>
      <c r="B36" s="35">
        <f>SUM(B29:B35)</f>
        <v>30</v>
      </c>
      <c r="C36" s="34">
        <f>COUNTIF(C29:C35,"e")</f>
        <v>1</v>
      </c>
      <c r="D36" s="33">
        <f>SUM(D29:D35)</f>
        <v>185</v>
      </c>
      <c r="E36" s="33">
        <f>SUM(E29:E35)</f>
        <v>80</v>
      </c>
      <c r="F36" s="33">
        <f>SUM(F29:F35)</f>
        <v>30</v>
      </c>
      <c r="G36" s="33">
        <f>SUM(G29:G35)</f>
        <v>75</v>
      </c>
      <c r="H36" s="33">
        <v>0</v>
      </c>
      <c r="I36" s="32">
        <f>SUM(I29:I35)</f>
        <v>6</v>
      </c>
      <c r="J36" s="31">
        <f>SUM(J29:J35)</f>
        <v>7</v>
      </c>
    </row>
    <row r="37" spans="1:10" ht="15.75" x14ac:dyDescent="0.25">
      <c r="A37" s="30" t="s">
        <v>2</v>
      </c>
      <c r="B37" s="29">
        <f>B16+B27+B36</f>
        <v>90</v>
      </c>
      <c r="C37" s="28">
        <f>C16+C27+C36</f>
        <v>7</v>
      </c>
      <c r="D37" s="28">
        <f>D16+D27+D36</f>
        <v>900</v>
      </c>
      <c r="E37" s="27">
        <f>E16+E27+E36</f>
        <v>360</v>
      </c>
      <c r="F37" s="26">
        <f>F16+F27+F36</f>
        <v>160</v>
      </c>
      <c r="G37" s="26">
        <f>G16+G27+G36</f>
        <v>375</v>
      </c>
      <c r="H37" s="26">
        <f>H16+H27+H36</f>
        <v>5</v>
      </c>
      <c r="I37" s="25"/>
      <c r="J37" s="25"/>
    </row>
    <row r="38" spans="1:10" ht="15.75" x14ac:dyDescent="0.2">
      <c r="A38" s="24" t="s">
        <v>1</v>
      </c>
      <c r="B38" s="23"/>
      <c r="C38" s="22"/>
      <c r="D38" s="21"/>
      <c r="E38" s="20">
        <f>(E37/D37)*100</f>
        <v>40</v>
      </c>
      <c r="F38" s="19">
        <f>(F37/D37)*100</f>
        <v>17.777777777777779</v>
      </c>
      <c r="G38" s="18">
        <f>(G37/D37)*100</f>
        <v>41.666666666666671</v>
      </c>
      <c r="H38" s="18">
        <f>(H37/D37)*100</f>
        <v>0.55555555555555558</v>
      </c>
      <c r="I38" s="17"/>
      <c r="J38" s="16"/>
    </row>
    <row r="39" spans="1:10" ht="15.75" x14ac:dyDescent="0.25">
      <c r="A39" s="15"/>
      <c r="B39" s="14"/>
      <c r="C39" s="13"/>
      <c r="D39" s="12"/>
      <c r="E39" s="11"/>
      <c r="F39" s="10"/>
      <c r="G39" s="9"/>
      <c r="H39" s="8"/>
      <c r="I39" s="7"/>
      <c r="J39" s="7"/>
    </row>
    <row r="40" spans="1:10" x14ac:dyDescent="0.2">
      <c r="D40" s="6" t="s">
        <v>0</v>
      </c>
      <c r="I40" s="5"/>
      <c r="J40" s="5"/>
    </row>
  </sheetData>
  <mergeCells count="4">
    <mergeCell ref="A1:J1"/>
    <mergeCell ref="A2:J2"/>
    <mergeCell ref="A5:J5"/>
    <mergeCell ref="I39:J39"/>
  </mergeCells>
  <pageMargins left="0.56000000000000005" right="0.11811023622047245" top="0.9" bottom="0.74803149606299213" header="0.11811023622047245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IPS_stac_IIst</vt:lpstr>
      <vt:lpstr>IPS_stac_IIst!Obszar_wydruku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2018-05-21T09:55:18Z</dcterms:created>
  <dcterms:modified xsi:type="dcterms:W3CDTF">2018-05-21T09:55:45Z</dcterms:modified>
</cp:coreProperties>
</file>